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ct\Darke\Versailles\DAR-VER-1801StreetMaintenance2018\Bidding\5-BidOpening\"/>
    </mc:Choice>
  </mc:AlternateContent>
  <bookViews>
    <workbookView xWindow="360" yWindow="15" windowWidth="15360" windowHeight="10395"/>
  </bookViews>
  <sheets>
    <sheet name="Sheet1" sheetId="1" r:id="rId1"/>
  </sheets>
  <definedNames>
    <definedName name="_xlnm.Print_Area" localSheetId="0">Sheet1!$A$1:$M$69</definedName>
  </definedNames>
  <calcPr calcId="152511"/>
  <customWorkbookViews>
    <customWorkbookView name="law22 - Personal View" guid="{F9BDD4E4-0477-11D3-9BBE-00104B7B564E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M62" i="1" l="1"/>
  <c r="M61" i="1"/>
  <c r="M60" i="1"/>
  <c r="M59" i="1"/>
  <c r="M58" i="1"/>
  <c r="M57" i="1"/>
  <c r="M56" i="1"/>
  <c r="M49" i="1"/>
  <c r="M48" i="1"/>
  <c r="M47" i="1"/>
  <c r="M46" i="1"/>
  <c r="M45" i="1"/>
  <c r="M44" i="1"/>
  <c r="M43" i="1"/>
  <c r="M42" i="1"/>
  <c r="M38" i="1"/>
  <c r="M37" i="1"/>
  <c r="M36" i="1"/>
  <c r="M35" i="1"/>
  <c r="M34" i="1"/>
  <c r="M30" i="1"/>
  <c r="M29" i="1"/>
  <c r="M28" i="1"/>
  <c r="M27" i="1"/>
  <c r="M26" i="1"/>
  <c r="M25" i="1"/>
  <c r="M24" i="1"/>
  <c r="M23" i="1"/>
  <c r="M22" i="1"/>
  <c r="M21" i="1"/>
  <c r="M17" i="1"/>
  <c r="M16" i="1"/>
  <c r="M15" i="1"/>
  <c r="M14" i="1"/>
  <c r="M13" i="1"/>
  <c r="M12" i="1"/>
  <c r="M11" i="1"/>
  <c r="M10" i="1"/>
  <c r="M9" i="1"/>
  <c r="K62" i="1"/>
  <c r="K61" i="1"/>
  <c r="K60" i="1"/>
  <c r="K59" i="1"/>
  <c r="K58" i="1"/>
  <c r="K57" i="1"/>
  <c r="K56" i="1"/>
  <c r="K49" i="1"/>
  <c r="K48" i="1"/>
  <c r="K47" i="1"/>
  <c r="K46" i="1"/>
  <c r="K45" i="1"/>
  <c r="K44" i="1"/>
  <c r="K43" i="1"/>
  <c r="K42" i="1"/>
  <c r="K38" i="1"/>
  <c r="K37" i="1"/>
  <c r="K36" i="1"/>
  <c r="K35" i="1"/>
  <c r="K34" i="1"/>
  <c r="K30" i="1"/>
  <c r="K29" i="1"/>
  <c r="K28" i="1"/>
  <c r="K27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I57" i="1"/>
  <c r="I58" i="1"/>
  <c r="I59" i="1"/>
  <c r="I60" i="1"/>
  <c r="I61" i="1"/>
  <c r="I62" i="1"/>
  <c r="I56" i="1"/>
  <c r="I43" i="1"/>
  <c r="I44" i="1"/>
  <c r="I45" i="1"/>
  <c r="I46" i="1"/>
  <c r="I47" i="1"/>
  <c r="I48" i="1"/>
  <c r="I49" i="1"/>
  <c r="I42" i="1"/>
  <c r="I35" i="1"/>
  <c r="I36" i="1"/>
  <c r="I37" i="1"/>
  <c r="I38" i="1"/>
  <c r="I34" i="1"/>
  <c r="I22" i="1"/>
  <c r="I23" i="1"/>
  <c r="I24" i="1"/>
  <c r="I25" i="1"/>
  <c r="I26" i="1"/>
  <c r="I27" i="1"/>
  <c r="I28" i="1"/>
  <c r="I29" i="1"/>
  <c r="I30" i="1"/>
  <c r="I21" i="1"/>
  <c r="I10" i="1"/>
  <c r="I11" i="1"/>
  <c r="I12" i="1"/>
  <c r="I13" i="1"/>
  <c r="I14" i="1"/>
  <c r="I15" i="1"/>
  <c r="I16" i="1"/>
  <c r="I17" i="1"/>
  <c r="I9" i="1"/>
  <c r="G22" i="1"/>
  <c r="G23" i="1"/>
  <c r="G24" i="1"/>
  <c r="G25" i="1"/>
  <c r="G26" i="1"/>
  <c r="G27" i="1"/>
  <c r="G28" i="1"/>
  <c r="G29" i="1"/>
  <c r="G30" i="1"/>
  <c r="G34" i="1"/>
  <c r="G35" i="1"/>
  <c r="G36" i="1"/>
  <c r="G37" i="1"/>
  <c r="G38" i="1"/>
  <c r="G42" i="1"/>
  <c r="G43" i="1"/>
  <c r="G44" i="1"/>
  <c r="G45" i="1"/>
  <c r="G46" i="1"/>
  <c r="G47" i="1"/>
  <c r="G48" i="1"/>
  <c r="G49" i="1"/>
  <c r="G56" i="1"/>
  <c r="G57" i="1"/>
  <c r="G58" i="1"/>
  <c r="G59" i="1"/>
  <c r="G60" i="1"/>
  <c r="G61" i="1"/>
  <c r="G62" i="1"/>
  <c r="G21" i="1"/>
  <c r="G10" i="1"/>
  <c r="G11" i="1"/>
  <c r="G12" i="1"/>
  <c r="G13" i="1"/>
  <c r="G14" i="1"/>
  <c r="G15" i="1"/>
  <c r="G16" i="1"/>
  <c r="G17" i="1"/>
  <c r="G9" i="1"/>
  <c r="G31" i="1" l="1"/>
  <c r="G63" i="1"/>
  <c r="G65" i="1" s="1"/>
  <c r="G18" i="1"/>
  <c r="G39" i="1"/>
  <c r="G52" i="1" s="1"/>
  <c r="G67" i="1" s="1"/>
  <c r="M63" i="1"/>
  <c r="M65" i="1" s="1"/>
  <c r="M18" i="1"/>
  <c r="M50" i="1"/>
  <c r="K39" i="1"/>
  <c r="G50" i="1"/>
  <c r="M39" i="1"/>
  <c r="K18" i="1"/>
  <c r="K50" i="1"/>
  <c r="M31" i="1"/>
  <c r="I18" i="1"/>
  <c r="K31" i="1"/>
  <c r="K63" i="1"/>
  <c r="K65" i="1" s="1"/>
  <c r="I63" i="1"/>
  <c r="I65" i="1" s="1"/>
  <c r="I50" i="1"/>
  <c r="I39" i="1"/>
  <c r="I31" i="1"/>
  <c r="K52" i="1" l="1"/>
  <c r="K67" i="1" s="1"/>
  <c r="M52" i="1"/>
  <c r="M67" i="1" s="1"/>
  <c r="I52" i="1"/>
  <c r="I67" i="1" s="1"/>
</calcChain>
</file>

<file path=xl/sharedStrings.xml><?xml version="1.0" encoding="utf-8"?>
<sst xmlns="http://schemas.openxmlformats.org/spreadsheetml/2006/main" count="136" uniqueCount="57">
  <si>
    <t xml:space="preserve"> </t>
  </si>
  <si>
    <t>ITEM</t>
  </si>
  <si>
    <t>UNIT OF</t>
  </si>
  <si>
    <t>APPROX.</t>
  </si>
  <si>
    <t xml:space="preserve">UNIT </t>
  </si>
  <si>
    <t>TOTAL</t>
  </si>
  <si>
    <t>NO.</t>
  </si>
  <si>
    <t>DESCRIPTION</t>
  </si>
  <si>
    <t>MEASURE</t>
  </si>
  <si>
    <t>QTY.</t>
  </si>
  <si>
    <t>COST</t>
  </si>
  <si>
    <t>REF.</t>
  </si>
  <si>
    <t>BASE BID</t>
  </si>
  <si>
    <t>S. CENTER ST. (WARD ST. TO MARKER RD.)</t>
  </si>
  <si>
    <t>S.Y.</t>
  </si>
  <si>
    <t>TACK COAT @ 0.09 GAL./S.Y.</t>
  </si>
  <si>
    <t>GALS.</t>
  </si>
  <si>
    <t>2" ASPHALT CONCRETE, SURFACE COURSE,
   9.5mm, TYPE A. PG 70-22M (448)</t>
  </si>
  <si>
    <t>TONS</t>
  </si>
  <si>
    <t>MAINTAINING TRAFFIC</t>
  </si>
  <si>
    <t>LUMP</t>
  </si>
  <si>
    <t>CENTERLINE</t>
  </si>
  <si>
    <t>MI</t>
  </si>
  <si>
    <t>STOP LINE</t>
  </si>
  <si>
    <t>FT.</t>
  </si>
  <si>
    <t>CROSS WALK LINE, LADDER STYLE</t>
  </si>
  <si>
    <t xml:space="preserve">CROSS WALK LINE </t>
  </si>
  <si>
    <t>SPEC</t>
  </si>
  <si>
    <t>MANHOLE ADJUSTED TO GRADE (MR. MANHOLE)</t>
  </si>
  <si>
    <t>EACH</t>
  </si>
  <si>
    <t>BRANDON ST. (GREENLAWN AVE. TO JACKSON ST.)</t>
  </si>
  <si>
    <t>EXCAVATION</t>
  </si>
  <si>
    <t>C.Y.</t>
  </si>
  <si>
    <t>SUBGRADE COMPACTION</t>
  </si>
  <si>
    <t>EXCAVATION OF SUBGRADE AND STRUCTURAL EMBANKMENT</t>
  </si>
  <si>
    <t>12" AGGREGATE BASE</t>
  </si>
  <si>
    <t>SINGLE CHIP AND SEAL 
(MC3000 LIQUID @ 0.37 GAL/SY, #8 LIMESTONE @ 25 LBS/SY)</t>
  </si>
  <si>
    <t>2-1/2" ASPHALT CONCRETE, INTERMEDIATE COURSE, TYPE 2, (448)</t>
  </si>
  <si>
    <t>1-1/2" ASPHALT CONCRETE, SURFACE COURSE,  TYPE 1, (448)</t>
  </si>
  <si>
    <t>E WOOD ST (HOMER ST TO HARRISON ST)</t>
  </si>
  <si>
    <t xml:space="preserve">PARTIAL ALLEY IN BETWEEN VIRGINIA &amp; EUCLID </t>
  </si>
  <si>
    <t>C.Y</t>
  </si>
  <si>
    <t>GRAVEL PREPARATION AND GRADING</t>
  </si>
  <si>
    <t>6" AGGREGATE BASE</t>
  </si>
  <si>
    <t>TACK COAT @ 0.06 GAL./S.Y.</t>
  </si>
  <si>
    <t>BASE BID TOTAL</t>
  </si>
  <si>
    <t>ALTERNATE BID</t>
  </si>
  <si>
    <t>A1</t>
  </si>
  <si>
    <t>ALLEY IN BETWEEN REED AVE. &amp; VIRGINIA ST. FROM PEARL ST. TO WEST ST.</t>
  </si>
  <si>
    <t>ALTERNATE BID TOTAL</t>
  </si>
  <si>
    <t xml:space="preserve">GRAND TOTAL (BASE BID + ALTERNATE BID) </t>
  </si>
  <si>
    <t>2"± PAVEMENT PLANING, ASPHALT CONCRETE</t>
  </si>
  <si>
    <t>1-1/2"± PAVEMENT PLANING, ASPHALT CONCRETE</t>
  </si>
  <si>
    <r>
      <t xml:space="preserve">
</t>
    </r>
    <r>
      <rPr>
        <sz val="25"/>
        <color rgb="FF7FBA00"/>
        <rFont val="Museo Slab 300"/>
        <family val="3"/>
      </rPr>
      <t>Bid Tabulation</t>
    </r>
    <r>
      <rPr>
        <b/>
        <sz val="14"/>
        <color indexed="23"/>
        <rFont val="Century Gothic"/>
        <family val="2"/>
      </rPr>
      <t xml:space="preserve">
</t>
    </r>
    <r>
      <rPr>
        <b/>
        <sz val="11"/>
        <rFont val="Century Gothic"/>
        <family val="2"/>
      </rPr>
      <t xml:space="preserve">Village of Versailles
</t>
    </r>
    <r>
      <rPr>
        <sz val="11"/>
        <rFont val="Century Gothic"/>
        <family val="2"/>
      </rPr>
      <t>2018 Street Maintenance</t>
    </r>
  </si>
  <si>
    <t>Buehler Asphalt Paving, Inc.
St. Marys, Ohio</t>
  </si>
  <si>
    <t>Wagner Paving, Inc.
Laura, Ohio</t>
  </si>
  <si>
    <t>Walls Bros. Asphalt Co., Inc.
Greenville,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</si>
</sst>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&quot;$&quot;#,##0.00"/>
  </numFmts>
  <fonts count="13" x14ac:knownFonts="1">
    <font>
      <sz val="10"/>
      <name val="Arial"/>
    </font>
    <font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4"/>
      <color theme="1" tint="0.499984740745262"/>
      <name val="Century Gothic"/>
      <family val="2"/>
    </font>
    <font>
      <sz val="25"/>
      <color rgb="FF7FBA00"/>
      <name val="Museo Slab 300"/>
      <family val="3"/>
    </font>
    <font>
      <b/>
      <sz val="14"/>
      <color indexed="2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65" fontId="1" fillId="2" borderId="0" xfId="0" applyNumberFormat="1" applyFont="1" applyFill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8" fillId="0" borderId="0" xfId="0" applyNumberFormat="1" applyFont="1"/>
    <xf numFmtId="165" fontId="7" fillId="0" borderId="0" xfId="0" applyNumberFormat="1" applyFont="1"/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0" fontId="1" fillId="0" borderId="0" xfId="0" quotePrefix="1" applyFont="1" applyAlignment="1">
      <alignment horizontal="left"/>
    </xf>
    <xf numFmtId="4" fontId="9" fillId="0" borderId="0" xfId="0" applyNumberFormat="1" applyFont="1"/>
    <xf numFmtId="7" fontId="1" fillId="0" borderId="0" xfId="0" applyNumberFormat="1" applyFont="1" applyBorder="1"/>
    <xf numFmtId="0" fontId="9" fillId="0" borderId="0" xfId="0" applyFont="1" applyAlignment="1">
      <alignment horizontal="center"/>
    </xf>
    <xf numFmtId="7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7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7" fontId="5" fillId="0" borderId="3" xfId="0" applyNumberFormat="1" applyFont="1" applyFill="1" applyBorder="1"/>
    <xf numFmtId="0" fontId="5" fillId="0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7" fontId="1" fillId="3" borderId="0" xfId="0" applyNumberFormat="1" applyFont="1" applyFill="1" applyAlignment="1">
      <alignment horizontal="right"/>
    </xf>
    <xf numFmtId="7" fontId="1" fillId="3" borderId="0" xfId="0" applyNumberFormat="1" applyFont="1" applyFill="1" applyBorder="1"/>
    <xf numFmtId="165" fontId="1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7" fontId="5" fillId="0" borderId="4" xfId="0" applyNumberFormat="1" applyFont="1" applyFill="1" applyBorder="1"/>
    <xf numFmtId="7" fontId="5" fillId="0" borderId="5" xfId="0" applyNumberFormat="1" applyFont="1" applyFill="1" applyBorder="1"/>
    <xf numFmtId="0" fontId="1" fillId="3" borderId="0" xfId="0" applyFont="1" applyFill="1" applyBorder="1" applyAlignment="1">
      <alignment horizontal="center"/>
    </xf>
    <xf numFmtId="7" fontId="1" fillId="0" borderId="2" xfId="0" applyNumberFormat="1" applyFont="1" applyFill="1" applyBorder="1"/>
    <xf numFmtId="7" fontId="1" fillId="3" borderId="2" xfId="0" applyNumberFormat="1" applyFont="1" applyFill="1" applyBorder="1"/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131669</xdr:rowOff>
    </xdr:from>
    <xdr:to>
      <xdr:col>2</xdr:col>
      <xdr:colOff>2266950</xdr:colOff>
      <xdr:row>2</xdr:row>
      <xdr:rowOff>722219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84" y="131669"/>
          <a:ext cx="2555501" cy="1061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D39" zoomScaleNormal="100" zoomScaleSheetLayoutView="55" workbookViewId="0">
      <selection activeCell="M70" sqref="M70"/>
    </sheetView>
  </sheetViews>
  <sheetFormatPr defaultColWidth="8.85546875" defaultRowHeight="13.5" x14ac:dyDescent="0.25"/>
  <cols>
    <col min="1" max="1" width="4.5703125" style="26" bestFit="1" customWidth="1"/>
    <col min="2" max="2" width="5" style="34" bestFit="1" customWidth="1"/>
    <col min="3" max="3" width="76.85546875" style="1" customWidth="1"/>
    <col min="4" max="5" width="9.28515625" style="1" bestFit="1" customWidth="1"/>
    <col min="6" max="6" width="12" style="1" bestFit="1" customWidth="1"/>
    <col min="7" max="7" width="17" style="1" bestFit="1" customWidth="1"/>
    <col min="8" max="8" width="10.140625" style="1" customWidth="1"/>
    <col min="9" max="9" width="16.7109375" style="1" customWidth="1"/>
    <col min="10" max="10" width="10.140625" style="1" customWidth="1"/>
    <col min="11" max="11" width="16.7109375" style="1" customWidth="1"/>
    <col min="12" max="12" width="11.28515625" style="1" bestFit="1" customWidth="1"/>
    <col min="13" max="13" width="16.7109375" style="1" customWidth="1"/>
    <col min="14" max="16384" width="8.85546875" style="1"/>
  </cols>
  <sheetData>
    <row r="1" spans="1:16" ht="18.75" customHeight="1" x14ac:dyDescent="0.25">
      <c r="B1" s="70" t="s">
        <v>53</v>
      </c>
      <c r="C1" s="71"/>
      <c r="D1" s="71"/>
      <c r="E1" s="71"/>
      <c r="F1" s="71"/>
      <c r="G1" s="71"/>
    </row>
    <row r="2" spans="1:16" ht="18.75" customHeight="1" x14ac:dyDescent="0.25">
      <c r="B2" s="71"/>
      <c r="C2" s="71"/>
      <c r="D2" s="71"/>
      <c r="E2" s="71"/>
      <c r="F2" s="71"/>
      <c r="G2" s="71"/>
      <c r="H2" s="2"/>
      <c r="I2" s="2"/>
      <c r="J2" s="2"/>
      <c r="K2" s="2"/>
      <c r="L2" s="2"/>
      <c r="M2" s="2"/>
    </row>
    <row r="3" spans="1:16" ht="59.25" customHeight="1" x14ac:dyDescent="0.3">
      <c r="B3" s="71"/>
      <c r="C3" s="71"/>
      <c r="D3" s="71"/>
      <c r="E3" s="71"/>
      <c r="F3" s="71"/>
      <c r="G3" s="71"/>
      <c r="H3" s="65" t="s">
        <v>54</v>
      </c>
      <c r="I3" s="66"/>
      <c r="J3" s="65" t="s">
        <v>55</v>
      </c>
      <c r="K3" s="66"/>
      <c r="L3" s="65" t="s">
        <v>56</v>
      </c>
      <c r="M3" s="66"/>
      <c r="N3" s="3"/>
      <c r="O3" s="3"/>
      <c r="P3" s="3"/>
    </row>
    <row r="4" spans="1:16" ht="14.25" customHeight="1" x14ac:dyDescent="0.3">
      <c r="B4" s="4"/>
      <c r="C4" s="5" t="s">
        <v>0</v>
      </c>
      <c r="D4" s="6" t="s">
        <v>0</v>
      </c>
      <c r="E4" s="6"/>
      <c r="F4" s="68">
        <v>43167</v>
      </c>
      <c r="G4" s="69"/>
      <c r="H4" s="67"/>
      <c r="I4" s="66"/>
      <c r="J4" s="67"/>
      <c r="K4" s="66"/>
      <c r="L4" s="67"/>
      <c r="M4" s="66"/>
      <c r="N4" s="3"/>
      <c r="O4" s="3"/>
      <c r="P4" s="3"/>
    </row>
    <row r="5" spans="1:16" x14ac:dyDescent="0.25">
      <c r="A5" s="7" t="s">
        <v>11</v>
      </c>
      <c r="B5" s="7" t="s">
        <v>1</v>
      </c>
      <c r="C5" s="8"/>
      <c r="D5" s="9" t="s">
        <v>2</v>
      </c>
      <c r="E5" s="8" t="s">
        <v>3</v>
      </c>
      <c r="F5" s="10" t="s">
        <v>4</v>
      </c>
      <c r="G5" s="11" t="s">
        <v>5</v>
      </c>
      <c r="H5" s="12" t="s">
        <v>4</v>
      </c>
      <c r="I5" s="13" t="s">
        <v>5</v>
      </c>
      <c r="J5" s="12" t="s">
        <v>4</v>
      </c>
      <c r="K5" s="13" t="s">
        <v>5</v>
      </c>
      <c r="L5" s="12" t="s">
        <v>4</v>
      </c>
      <c r="M5" s="13" t="s">
        <v>5</v>
      </c>
    </row>
    <row r="6" spans="1:16" x14ac:dyDescent="0.25">
      <c r="A6" s="14" t="s">
        <v>6</v>
      </c>
      <c r="B6" s="14" t="s">
        <v>6</v>
      </c>
      <c r="C6" s="15" t="s">
        <v>7</v>
      </c>
      <c r="D6" s="16" t="s">
        <v>8</v>
      </c>
      <c r="E6" s="14" t="s">
        <v>9</v>
      </c>
      <c r="F6" s="17" t="s">
        <v>10</v>
      </c>
      <c r="G6" s="18" t="s">
        <v>10</v>
      </c>
      <c r="H6" s="19" t="s">
        <v>10</v>
      </c>
      <c r="I6" s="20" t="s">
        <v>10</v>
      </c>
      <c r="J6" s="19" t="s">
        <v>10</v>
      </c>
      <c r="K6" s="20" t="s">
        <v>10</v>
      </c>
      <c r="L6" s="19" t="s">
        <v>10</v>
      </c>
      <c r="M6" s="20" t="s">
        <v>10</v>
      </c>
    </row>
    <row r="7" spans="1:16" ht="15.6" customHeight="1" x14ac:dyDescent="0.25">
      <c r="A7" s="50" t="s">
        <v>12</v>
      </c>
      <c r="B7" s="21"/>
      <c r="C7" s="22"/>
      <c r="D7" s="21"/>
      <c r="E7" s="21"/>
      <c r="F7" s="48"/>
      <c r="G7" s="47"/>
      <c r="H7" s="23"/>
      <c r="I7" s="47"/>
      <c r="J7" s="23"/>
      <c r="K7" s="47"/>
      <c r="L7" s="23"/>
      <c r="M7" s="63"/>
    </row>
    <row r="8" spans="1:16" ht="15.6" customHeight="1" x14ac:dyDescent="0.25">
      <c r="A8" s="58">
        <v>1</v>
      </c>
      <c r="B8" s="21"/>
      <c r="C8" s="52" t="s">
        <v>13</v>
      </c>
      <c r="D8" s="21"/>
      <c r="E8" s="21"/>
      <c r="F8" s="49"/>
      <c r="G8" s="47"/>
      <c r="H8" s="23"/>
      <c r="I8" s="47"/>
      <c r="J8" s="23"/>
      <c r="K8" s="47"/>
      <c r="L8" s="23"/>
      <c r="M8" s="63"/>
    </row>
    <row r="9" spans="1:16" ht="15.6" customHeight="1" x14ac:dyDescent="0.25">
      <c r="A9" s="58"/>
      <c r="B9" s="21">
        <v>254</v>
      </c>
      <c r="C9" s="24" t="s">
        <v>51</v>
      </c>
      <c r="D9" s="21" t="s">
        <v>14</v>
      </c>
      <c r="E9" s="21">
        <v>5454</v>
      </c>
      <c r="F9" s="49">
        <v>4</v>
      </c>
      <c r="G9" s="47">
        <f>E9*F9</f>
        <v>21816</v>
      </c>
      <c r="H9" s="23">
        <v>2.1</v>
      </c>
      <c r="I9" s="47">
        <f>H9*$E9</f>
        <v>11453.4</v>
      </c>
      <c r="J9" s="23">
        <v>3</v>
      </c>
      <c r="K9" s="47">
        <f>J9*$E9</f>
        <v>16362</v>
      </c>
      <c r="L9" s="23">
        <v>3</v>
      </c>
      <c r="M9" s="63">
        <f>L9*$E9</f>
        <v>16362</v>
      </c>
    </row>
    <row r="10" spans="1:16" ht="15.6" customHeight="1" x14ac:dyDescent="0.25">
      <c r="A10" s="58"/>
      <c r="B10" s="21">
        <v>407</v>
      </c>
      <c r="C10" s="24" t="s">
        <v>15</v>
      </c>
      <c r="D10" s="21" t="s">
        <v>16</v>
      </c>
      <c r="E10" s="21">
        <v>491</v>
      </c>
      <c r="F10" s="49">
        <v>5</v>
      </c>
      <c r="G10" s="47">
        <f t="shared" ref="G10:G17" si="0">E10*F10</f>
        <v>2455</v>
      </c>
      <c r="H10" s="23">
        <v>4</v>
      </c>
      <c r="I10" s="47">
        <f t="shared" ref="I10:I17" si="1">H10*$E10</f>
        <v>1964</v>
      </c>
      <c r="J10" s="23">
        <v>5</v>
      </c>
      <c r="K10" s="47">
        <f t="shared" ref="K10" si="2">J10*$E10</f>
        <v>2455</v>
      </c>
      <c r="L10" s="23">
        <v>5.39</v>
      </c>
      <c r="M10" s="63">
        <f t="shared" ref="M10" si="3">L10*$E10</f>
        <v>2646.49</v>
      </c>
    </row>
    <row r="11" spans="1:16" ht="15.6" customHeight="1" x14ac:dyDescent="0.25">
      <c r="A11" s="58"/>
      <c r="B11" s="21">
        <v>442</v>
      </c>
      <c r="C11" s="24" t="s">
        <v>17</v>
      </c>
      <c r="D11" s="21" t="s">
        <v>18</v>
      </c>
      <c r="E11" s="21">
        <v>606</v>
      </c>
      <c r="F11" s="49">
        <v>95</v>
      </c>
      <c r="G11" s="47">
        <f t="shared" si="0"/>
        <v>57570</v>
      </c>
      <c r="H11" s="23">
        <v>90</v>
      </c>
      <c r="I11" s="47">
        <f t="shared" si="1"/>
        <v>54540</v>
      </c>
      <c r="J11" s="23">
        <v>88.5</v>
      </c>
      <c r="K11" s="47">
        <f t="shared" ref="K11" si="4">J11*$E11</f>
        <v>53631</v>
      </c>
      <c r="L11" s="23">
        <v>96</v>
      </c>
      <c r="M11" s="63">
        <f t="shared" ref="M11" si="5">L11*$E11</f>
        <v>58176</v>
      </c>
    </row>
    <row r="12" spans="1:16" ht="15.6" customHeight="1" x14ac:dyDescent="0.25">
      <c r="A12" s="58"/>
      <c r="B12" s="21">
        <v>614</v>
      </c>
      <c r="C12" s="24" t="s">
        <v>19</v>
      </c>
      <c r="D12" s="21" t="s">
        <v>20</v>
      </c>
      <c r="E12" s="21">
        <v>1</v>
      </c>
      <c r="F12" s="49">
        <v>2000</v>
      </c>
      <c r="G12" s="47">
        <f t="shared" si="0"/>
        <v>2000</v>
      </c>
      <c r="H12" s="23">
        <v>1500</v>
      </c>
      <c r="I12" s="47">
        <f t="shared" si="1"/>
        <v>1500</v>
      </c>
      <c r="J12" s="23">
        <v>3150</v>
      </c>
      <c r="K12" s="47">
        <f t="shared" ref="K12" si="6">J12*$E12</f>
        <v>3150</v>
      </c>
      <c r="L12" s="23">
        <v>1500</v>
      </c>
      <c r="M12" s="63">
        <f t="shared" ref="M12" si="7">L12*$E12</f>
        <v>1500</v>
      </c>
    </row>
    <row r="13" spans="1:16" ht="15.6" customHeight="1" x14ac:dyDescent="0.25">
      <c r="A13" s="58"/>
      <c r="B13" s="21">
        <v>642</v>
      </c>
      <c r="C13" s="24" t="s">
        <v>21</v>
      </c>
      <c r="D13" s="21" t="s">
        <v>22</v>
      </c>
      <c r="E13" s="21">
        <v>0.24</v>
      </c>
      <c r="F13" s="49">
        <v>10000</v>
      </c>
      <c r="G13" s="47">
        <f t="shared" si="0"/>
        <v>2400</v>
      </c>
      <c r="H13" s="23">
        <v>5000</v>
      </c>
      <c r="I13" s="47">
        <f t="shared" si="1"/>
        <v>1200</v>
      </c>
      <c r="J13" s="23">
        <v>9200</v>
      </c>
      <c r="K13" s="47">
        <f t="shared" ref="K13" si="8">J13*$E13</f>
        <v>2208</v>
      </c>
      <c r="L13" s="23">
        <v>18000</v>
      </c>
      <c r="M13" s="63">
        <f t="shared" ref="M13" si="9">L13*$E13</f>
        <v>4320</v>
      </c>
    </row>
    <row r="14" spans="1:16" ht="15.6" customHeight="1" x14ac:dyDescent="0.25">
      <c r="A14" s="58"/>
      <c r="B14" s="21">
        <v>642</v>
      </c>
      <c r="C14" s="24" t="s">
        <v>23</v>
      </c>
      <c r="D14" s="21" t="s">
        <v>24</v>
      </c>
      <c r="E14" s="21">
        <v>18</v>
      </c>
      <c r="F14" s="49">
        <v>8</v>
      </c>
      <c r="G14" s="47">
        <f t="shared" si="0"/>
        <v>144</v>
      </c>
      <c r="H14" s="23">
        <v>5.75</v>
      </c>
      <c r="I14" s="47">
        <f t="shared" si="1"/>
        <v>103.5</v>
      </c>
      <c r="J14" s="23">
        <v>5</v>
      </c>
      <c r="K14" s="47">
        <f t="shared" ref="K14" si="10">J14*$E14</f>
        <v>90</v>
      </c>
      <c r="L14" s="23">
        <v>6</v>
      </c>
      <c r="M14" s="63">
        <f t="shared" ref="M14" si="11">L14*$E14</f>
        <v>108</v>
      </c>
    </row>
    <row r="15" spans="1:16" ht="15.6" customHeight="1" x14ac:dyDescent="0.25">
      <c r="A15" s="58"/>
      <c r="B15" s="21">
        <v>642</v>
      </c>
      <c r="C15" s="24" t="s">
        <v>25</v>
      </c>
      <c r="D15" s="21" t="s">
        <v>24</v>
      </c>
      <c r="E15" s="21">
        <v>306</v>
      </c>
      <c r="F15" s="49">
        <v>7</v>
      </c>
      <c r="G15" s="47">
        <f t="shared" si="0"/>
        <v>2142</v>
      </c>
      <c r="H15" s="23">
        <v>6.75</v>
      </c>
      <c r="I15" s="47">
        <f t="shared" si="1"/>
        <v>2065.5</v>
      </c>
      <c r="J15" s="23">
        <v>5</v>
      </c>
      <c r="K15" s="47">
        <f t="shared" ref="K15" si="12">J15*$E15</f>
        <v>1530</v>
      </c>
      <c r="L15" s="23">
        <v>3.5</v>
      </c>
      <c r="M15" s="63">
        <f t="shared" ref="M15" si="13">L15*$E15</f>
        <v>1071</v>
      </c>
    </row>
    <row r="16" spans="1:16" ht="15.6" customHeight="1" x14ac:dyDescent="0.25">
      <c r="A16" s="58"/>
      <c r="B16" s="21">
        <v>642</v>
      </c>
      <c r="C16" s="24" t="s">
        <v>26</v>
      </c>
      <c r="D16" s="21" t="s">
        <v>24</v>
      </c>
      <c r="E16" s="21">
        <v>247</v>
      </c>
      <c r="F16" s="49">
        <v>6</v>
      </c>
      <c r="G16" s="47">
        <f t="shared" si="0"/>
        <v>1482</v>
      </c>
      <c r="H16" s="23">
        <v>4.25</v>
      </c>
      <c r="I16" s="47">
        <f t="shared" si="1"/>
        <v>1049.75</v>
      </c>
      <c r="J16" s="23">
        <v>3</v>
      </c>
      <c r="K16" s="47">
        <f t="shared" ref="K16" si="14">J16*$E16</f>
        <v>741</v>
      </c>
      <c r="L16" s="23">
        <v>3.5</v>
      </c>
      <c r="M16" s="63">
        <f t="shared" ref="M16" si="15">L16*$E16</f>
        <v>864.5</v>
      </c>
    </row>
    <row r="17" spans="1:13" ht="15.6" customHeight="1" x14ac:dyDescent="0.25">
      <c r="A17" s="58"/>
      <c r="B17" s="21" t="s">
        <v>27</v>
      </c>
      <c r="C17" s="24" t="s">
        <v>28</v>
      </c>
      <c r="D17" s="21" t="s">
        <v>29</v>
      </c>
      <c r="E17" s="21">
        <v>12</v>
      </c>
      <c r="F17" s="49">
        <v>950</v>
      </c>
      <c r="G17" s="47">
        <f t="shared" si="0"/>
        <v>11400</v>
      </c>
      <c r="H17" s="23">
        <v>875</v>
      </c>
      <c r="I17" s="47">
        <f t="shared" si="1"/>
        <v>10500</v>
      </c>
      <c r="J17" s="23">
        <v>975</v>
      </c>
      <c r="K17" s="47">
        <f t="shared" ref="K17" si="16">J17*$E17</f>
        <v>11700</v>
      </c>
      <c r="L17" s="23">
        <v>1200</v>
      </c>
      <c r="M17" s="63">
        <f t="shared" ref="M17" si="17">L17*$E17</f>
        <v>14400</v>
      </c>
    </row>
    <row r="18" spans="1:13" ht="15.6" customHeight="1" x14ac:dyDescent="0.25">
      <c r="A18" s="58"/>
      <c r="B18" s="21"/>
      <c r="C18" s="52" t="s">
        <v>5</v>
      </c>
      <c r="D18" s="21" t="s">
        <v>0</v>
      </c>
      <c r="E18" s="21" t="s">
        <v>0</v>
      </c>
      <c r="F18" s="49" t="s">
        <v>0</v>
      </c>
      <c r="G18" s="60">
        <f>SUM(G9:G17)</f>
        <v>101409</v>
      </c>
      <c r="H18" s="23"/>
      <c r="I18" s="60">
        <f>SUM(I9:I17)</f>
        <v>84376.15</v>
      </c>
      <c r="J18" s="23"/>
      <c r="K18" s="60">
        <f>SUM(K9:K17)</f>
        <v>91867</v>
      </c>
      <c r="L18" s="23"/>
      <c r="M18" s="61">
        <f>SUM(M9:M17)</f>
        <v>99447.989999999991</v>
      </c>
    </row>
    <row r="19" spans="1:13" ht="15.6" customHeight="1" x14ac:dyDescent="0.25">
      <c r="A19" s="59"/>
      <c r="B19" s="53"/>
      <c r="C19" s="54"/>
      <c r="D19" s="53"/>
      <c r="E19" s="53"/>
      <c r="F19" s="55"/>
      <c r="G19" s="56"/>
      <c r="H19" s="57"/>
      <c r="I19" s="56"/>
      <c r="J19" s="57"/>
      <c r="K19" s="56"/>
      <c r="L19" s="57"/>
      <c r="M19" s="64"/>
    </row>
    <row r="20" spans="1:13" ht="15.6" customHeight="1" x14ac:dyDescent="0.25">
      <c r="A20" s="58">
        <v>2</v>
      </c>
      <c r="B20" s="21"/>
      <c r="C20" s="52" t="s">
        <v>30</v>
      </c>
      <c r="D20" s="21"/>
      <c r="E20" s="21"/>
      <c r="F20" s="49"/>
      <c r="G20" s="47"/>
      <c r="H20" s="23"/>
      <c r="I20" s="47"/>
      <c r="J20" s="23"/>
      <c r="K20" s="47"/>
      <c r="L20" s="23"/>
      <c r="M20" s="63"/>
    </row>
    <row r="21" spans="1:13" ht="15.6" customHeight="1" x14ac:dyDescent="0.25">
      <c r="A21" s="58"/>
      <c r="B21" s="21">
        <v>203</v>
      </c>
      <c r="C21" s="24" t="s">
        <v>31</v>
      </c>
      <c r="D21" s="21" t="s">
        <v>32</v>
      </c>
      <c r="E21" s="21">
        <v>116</v>
      </c>
      <c r="F21" s="49">
        <v>45</v>
      </c>
      <c r="G21" s="47">
        <f>F21*E21</f>
        <v>5220</v>
      </c>
      <c r="H21" s="23">
        <v>38</v>
      </c>
      <c r="I21" s="47">
        <f t="shared" ref="I21:I30" si="18">H21*$E21</f>
        <v>4408</v>
      </c>
      <c r="J21" s="23">
        <v>28.25</v>
      </c>
      <c r="K21" s="47">
        <f t="shared" ref="K21" si="19">J21*$E21</f>
        <v>3277</v>
      </c>
      <c r="L21" s="23">
        <v>13</v>
      </c>
      <c r="M21" s="63">
        <f t="shared" ref="M21" si="20">L21*$E21</f>
        <v>1508</v>
      </c>
    </row>
    <row r="22" spans="1:13" ht="15.6" customHeight="1" x14ac:dyDescent="0.25">
      <c r="A22" s="58"/>
      <c r="B22" s="21">
        <v>204</v>
      </c>
      <c r="C22" s="24" t="s">
        <v>33</v>
      </c>
      <c r="D22" s="21" t="s">
        <v>14</v>
      </c>
      <c r="E22" s="21">
        <v>298</v>
      </c>
      <c r="F22" s="49">
        <v>4</v>
      </c>
      <c r="G22" s="47">
        <f t="shared" ref="G22:G62" si="21">F22*E22</f>
        <v>1192</v>
      </c>
      <c r="H22" s="23">
        <v>2.5</v>
      </c>
      <c r="I22" s="47">
        <f t="shared" si="18"/>
        <v>745</v>
      </c>
      <c r="J22" s="23">
        <v>1</v>
      </c>
      <c r="K22" s="47">
        <f t="shared" ref="K22" si="22">J22*$E22</f>
        <v>298</v>
      </c>
      <c r="L22" s="23">
        <v>0.64</v>
      </c>
      <c r="M22" s="63">
        <f t="shared" ref="M22" si="23">L22*$E22</f>
        <v>190.72</v>
      </c>
    </row>
    <row r="23" spans="1:13" ht="15.6" customHeight="1" x14ac:dyDescent="0.25">
      <c r="A23" s="58"/>
      <c r="B23" s="21">
        <v>204</v>
      </c>
      <c r="C23" s="24" t="s">
        <v>34</v>
      </c>
      <c r="D23" s="21" t="s">
        <v>32</v>
      </c>
      <c r="E23" s="21">
        <v>25</v>
      </c>
      <c r="F23" s="49">
        <v>75</v>
      </c>
      <c r="G23" s="47">
        <f t="shared" si="21"/>
        <v>1875</v>
      </c>
      <c r="H23" s="23">
        <v>40.5</v>
      </c>
      <c r="I23" s="47">
        <f t="shared" si="18"/>
        <v>1012.5</v>
      </c>
      <c r="J23" s="23">
        <v>28.25</v>
      </c>
      <c r="K23" s="47">
        <f t="shared" ref="K23" si="24">J23*$E23</f>
        <v>706.25</v>
      </c>
      <c r="L23" s="23">
        <v>74.55</v>
      </c>
      <c r="M23" s="63">
        <f t="shared" ref="M23" si="25">L23*$E23</f>
        <v>1863.75</v>
      </c>
    </row>
    <row r="24" spans="1:13" ht="15.6" customHeight="1" x14ac:dyDescent="0.25">
      <c r="A24" s="58"/>
      <c r="B24" s="21">
        <v>254</v>
      </c>
      <c r="C24" s="24" t="s">
        <v>52</v>
      </c>
      <c r="D24" s="21" t="s">
        <v>14</v>
      </c>
      <c r="E24" s="21">
        <v>1577</v>
      </c>
      <c r="F24" s="49">
        <v>3.5</v>
      </c>
      <c r="G24" s="47">
        <f t="shared" si="21"/>
        <v>5519.5</v>
      </c>
      <c r="H24" s="23">
        <v>2.1</v>
      </c>
      <c r="I24" s="47">
        <f t="shared" si="18"/>
        <v>3311.7000000000003</v>
      </c>
      <c r="J24" s="23">
        <v>3</v>
      </c>
      <c r="K24" s="47">
        <f t="shared" ref="K24" si="26">J24*$E24</f>
        <v>4731</v>
      </c>
      <c r="L24" s="23">
        <v>3</v>
      </c>
      <c r="M24" s="63">
        <f t="shared" ref="M24" si="27">L24*$E24</f>
        <v>4731</v>
      </c>
    </row>
    <row r="25" spans="1:13" ht="15.6" customHeight="1" x14ac:dyDescent="0.25">
      <c r="A25" s="58"/>
      <c r="B25" s="21">
        <v>304</v>
      </c>
      <c r="C25" s="24" t="s">
        <v>35</v>
      </c>
      <c r="D25" s="21" t="s">
        <v>32</v>
      </c>
      <c r="E25" s="21">
        <v>99</v>
      </c>
      <c r="F25" s="49">
        <v>75</v>
      </c>
      <c r="G25" s="47">
        <f t="shared" si="21"/>
        <v>7425</v>
      </c>
      <c r="H25" s="23">
        <v>47</v>
      </c>
      <c r="I25" s="47">
        <f t="shared" si="18"/>
        <v>4653</v>
      </c>
      <c r="J25" s="23">
        <v>55</v>
      </c>
      <c r="K25" s="47">
        <f t="shared" ref="K25" si="28">J25*$E25</f>
        <v>5445</v>
      </c>
      <c r="L25" s="23">
        <v>69.03</v>
      </c>
      <c r="M25" s="63">
        <f t="shared" ref="M25" si="29">L25*$E25</f>
        <v>6833.97</v>
      </c>
    </row>
    <row r="26" spans="1:13" ht="15.6" customHeight="1" x14ac:dyDescent="0.25">
      <c r="A26" s="58"/>
      <c r="B26" s="21">
        <v>407</v>
      </c>
      <c r="C26" s="24" t="s">
        <v>15</v>
      </c>
      <c r="D26" s="21" t="s">
        <v>16</v>
      </c>
      <c r="E26" s="21">
        <v>169</v>
      </c>
      <c r="F26" s="49">
        <v>5</v>
      </c>
      <c r="G26" s="47">
        <f t="shared" si="21"/>
        <v>845</v>
      </c>
      <c r="H26" s="23">
        <v>4</v>
      </c>
      <c r="I26" s="47">
        <f t="shared" si="18"/>
        <v>676</v>
      </c>
      <c r="J26" s="23">
        <v>5</v>
      </c>
      <c r="K26" s="47">
        <f t="shared" ref="K26" si="30">J26*$E26</f>
        <v>845</v>
      </c>
      <c r="L26" s="23">
        <v>5.39</v>
      </c>
      <c r="M26" s="63">
        <f t="shared" ref="M26" si="31">L26*$E26</f>
        <v>910.91</v>
      </c>
    </row>
    <row r="27" spans="1:13" ht="15.6" customHeight="1" x14ac:dyDescent="0.25">
      <c r="A27" s="58"/>
      <c r="B27" s="21">
        <v>422</v>
      </c>
      <c r="C27" s="24" t="s">
        <v>36</v>
      </c>
      <c r="D27" s="21" t="s">
        <v>14</v>
      </c>
      <c r="E27" s="21">
        <v>1875</v>
      </c>
      <c r="F27" s="49">
        <v>4</v>
      </c>
      <c r="G27" s="47">
        <f t="shared" si="21"/>
        <v>7500</v>
      </c>
      <c r="H27" s="23">
        <v>3.8</v>
      </c>
      <c r="I27" s="47">
        <f t="shared" si="18"/>
        <v>7125</v>
      </c>
      <c r="J27" s="23">
        <v>3</v>
      </c>
      <c r="K27" s="47">
        <f t="shared" ref="K27" si="32">J27*$E27</f>
        <v>5625</v>
      </c>
      <c r="L27" s="23">
        <v>4</v>
      </c>
      <c r="M27" s="63">
        <f t="shared" ref="M27" si="33">L27*$E27</f>
        <v>7500</v>
      </c>
    </row>
    <row r="28" spans="1:13" ht="15.6" customHeight="1" x14ac:dyDescent="0.25">
      <c r="A28" s="58"/>
      <c r="B28" s="21">
        <v>441</v>
      </c>
      <c r="C28" s="24" t="s">
        <v>37</v>
      </c>
      <c r="D28" s="21" t="s">
        <v>18</v>
      </c>
      <c r="E28" s="21">
        <v>42</v>
      </c>
      <c r="F28" s="49">
        <v>90</v>
      </c>
      <c r="G28" s="47">
        <f t="shared" si="21"/>
        <v>3780</v>
      </c>
      <c r="H28" s="23">
        <v>87.5</v>
      </c>
      <c r="I28" s="47">
        <f t="shared" si="18"/>
        <v>3675</v>
      </c>
      <c r="J28" s="23">
        <v>78</v>
      </c>
      <c r="K28" s="47">
        <f t="shared" ref="K28" si="34">J28*$E28</f>
        <v>3276</v>
      </c>
      <c r="L28" s="23">
        <v>92</v>
      </c>
      <c r="M28" s="63">
        <f t="shared" ref="M28" si="35">L28*$E28</f>
        <v>3864</v>
      </c>
    </row>
    <row r="29" spans="1:13" ht="15.6" customHeight="1" x14ac:dyDescent="0.25">
      <c r="A29" s="58"/>
      <c r="B29" s="21">
        <v>441</v>
      </c>
      <c r="C29" s="24" t="s">
        <v>38</v>
      </c>
      <c r="D29" s="21" t="s">
        <v>18</v>
      </c>
      <c r="E29" s="21">
        <v>156</v>
      </c>
      <c r="F29" s="49">
        <v>95</v>
      </c>
      <c r="G29" s="47">
        <f t="shared" si="21"/>
        <v>14820</v>
      </c>
      <c r="H29" s="23">
        <v>83.25</v>
      </c>
      <c r="I29" s="47">
        <f t="shared" si="18"/>
        <v>12987</v>
      </c>
      <c r="J29" s="23">
        <v>82</v>
      </c>
      <c r="K29" s="47">
        <f t="shared" ref="K29" si="36">J29*$E29</f>
        <v>12792</v>
      </c>
      <c r="L29" s="23">
        <v>93</v>
      </c>
      <c r="M29" s="63">
        <f t="shared" ref="M29" si="37">L29*$E29</f>
        <v>14508</v>
      </c>
    </row>
    <row r="30" spans="1:13" ht="15.6" customHeight="1" x14ac:dyDescent="0.25">
      <c r="A30" s="58"/>
      <c r="B30" s="21">
        <v>614</v>
      </c>
      <c r="C30" s="24" t="s">
        <v>19</v>
      </c>
      <c r="D30" s="21" t="s">
        <v>20</v>
      </c>
      <c r="E30" s="21">
        <v>1</v>
      </c>
      <c r="F30" s="49">
        <v>1000</v>
      </c>
      <c r="G30" s="47">
        <f t="shared" si="21"/>
        <v>1000</v>
      </c>
      <c r="H30" s="23">
        <v>600</v>
      </c>
      <c r="I30" s="47">
        <f t="shared" si="18"/>
        <v>600</v>
      </c>
      <c r="J30" s="23">
        <v>500</v>
      </c>
      <c r="K30" s="47">
        <f t="shared" ref="K30" si="38">J30*$E30</f>
        <v>500</v>
      </c>
      <c r="L30" s="23">
        <v>2500</v>
      </c>
      <c r="M30" s="63">
        <f t="shared" ref="M30" si="39">L30*$E30</f>
        <v>2500</v>
      </c>
    </row>
    <row r="31" spans="1:13" ht="15.6" customHeight="1" x14ac:dyDescent="0.25">
      <c r="A31" s="58"/>
      <c r="B31" s="21"/>
      <c r="C31" s="52" t="s">
        <v>5</v>
      </c>
      <c r="D31" s="21" t="s">
        <v>0</v>
      </c>
      <c r="E31" s="21" t="s">
        <v>0</v>
      </c>
      <c r="F31" s="49" t="s">
        <v>0</v>
      </c>
      <c r="G31" s="61">
        <f>SUM(G21:G30)</f>
        <v>49176.5</v>
      </c>
      <c r="H31" s="23"/>
      <c r="I31" s="61">
        <f>SUM(I21:I30)</f>
        <v>39193.199999999997</v>
      </c>
      <c r="J31" s="23"/>
      <c r="K31" s="61">
        <f>SUM(K21:K30)</f>
        <v>37495.25</v>
      </c>
      <c r="L31" s="23"/>
      <c r="M31" s="61">
        <f>SUM(M21:M30)</f>
        <v>44410.350000000006</v>
      </c>
    </row>
    <row r="32" spans="1:13" ht="15.6" customHeight="1" x14ac:dyDescent="0.25">
      <c r="A32" s="59"/>
      <c r="B32" s="53"/>
      <c r="C32" s="54"/>
      <c r="D32" s="53"/>
      <c r="E32" s="53"/>
      <c r="F32" s="55"/>
      <c r="G32" s="56"/>
      <c r="H32" s="57"/>
      <c r="I32" s="56"/>
      <c r="J32" s="57"/>
      <c r="K32" s="56"/>
      <c r="L32" s="57"/>
      <c r="M32" s="64"/>
    </row>
    <row r="33" spans="1:13" ht="15.6" customHeight="1" x14ac:dyDescent="0.25">
      <c r="A33" s="58">
        <v>3</v>
      </c>
      <c r="B33" s="21"/>
      <c r="C33" s="52" t="s">
        <v>39</v>
      </c>
      <c r="D33" s="21"/>
      <c r="E33" s="21"/>
      <c r="F33" s="49"/>
      <c r="G33" s="47"/>
      <c r="H33" s="23"/>
      <c r="I33" s="47"/>
      <c r="J33" s="23"/>
      <c r="K33" s="47"/>
      <c r="L33" s="23"/>
      <c r="M33" s="63"/>
    </row>
    <row r="34" spans="1:13" ht="15.6" customHeight="1" x14ac:dyDescent="0.25">
      <c r="A34" s="58"/>
      <c r="B34" s="21">
        <v>254</v>
      </c>
      <c r="C34" s="24" t="s">
        <v>52</v>
      </c>
      <c r="D34" s="21" t="s">
        <v>14</v>
      </c>
      <c r="E34" s="21">
        <v>2085</v>
      </c>
      <c r="F34" s="49">
        <v>3.5</v>
      </c>
      <c r="G34" s="47">
        <f t="shared" si="21"/>
        <v>7297.5</v>
      </c>
      <c r="H34" s="23">
        <v>2.1</v>
      </c>
      <c r="I34" s="47">
        <f t="shared" ref="I34:I38" si="40">H34*$E34</f>
        <v>4378.5</v>
      </c>
      <c r="J34" s="23">
        <v>3</v>
      </c>
      <c r="K34" s="47">
        <f t="shared" ref="K34" si="41">J34*$E34</f>
        <v>6255</v>
      </c>
      <c r="L34" s="23">
        <v>3</v>
      </c>
      <c r="M34" s="63">
        <f t="shared" ref="M34" si="42">L34*$E34</f>
        <v>6255</v>
      </c>
    </row>
    <row r="35" spans="1:13" ht="15.6" customHeight="1" x14ac:dyDescent="0.25">
      <c r="A35" s="58"/>
      <c r="B35" s="21">
        <v>407</v>
      </c>
      <c r="C35" s="24" t="s">
        <v>15</v>
      </c>
      <c r="D35" s="21" t="s">
        <v>16</v>
      </c>
      <c r="E35" s="21">
        <v>188</v>
      </c>
      <c r="F35" s="49">
        <v>5</v>
      </c>
      <c r="G35" s="47">
        <f t="shared" si="21"/>
        <v>940</v>
      </c>
      <c r="H35" s="23">
        <v>4</v>
      </c>
      <c r="I35" s="47">
        <f t="shared" si="40"/>
        <v>752</v>
      </c>
      <c r="J35" s="23">
        <v>5</v>
      </c>
      <c r="K35" s="47">
        <f t="shared" ref="K35" si="43">J35*$E35</f>
        <v>940</v>
      </c>
      <c r="L35" s="23">
        <v>5.39</v>
      </c>
      <c r="M35" s="63">
        <f t="shared" ref="M35" si="44">L35*$E35</f>
        <v>1013.3199999999999</v>
      </c>
    </row>
    <row r="36" spans="1:13" ht="15.6" customHeight="1" x14ac:dyDescent="0.25">
      <c r="A36" s="58"/>
      <c r="B36" s="21">
        <v>422</v>
      </c>
      <c r="C36" s="24" t="s">
        <v>36</v>
      </c>
      <c r="D36" s="21" t="s">
        <v>14</v>
      </c>
      <c r="E36" s="21">
        <v>2085</v>
      </c>
      <c r="F36" s="49">
        <v>4</v>
      </c>
      <c r="G36" s="47">
        <f t="shared" si="21"/>
        <v>8340</v>
      </c>
      <c r="H36" s="23">
        <v>3.8</v>
      </c>
      <c r="I36" s="47">
        <f t="shared" si="40"/>
        <v>7923</v>
      </c>
      <c r="J36" s="23">
        <v>3</v>
      </c>
      <c r="K36" s="47">
        <f t="shared" ref="K36" si="45">J36*$E36</f>
        <v>6255</v>
      </c>
      <c r="L36" s="23">
        <v>4</v>
      </c>
      <c r="M36" s="63">
        <f t="shared" ref="M36" si="46">L36*$E36</f>
        <v>8340</v>
      </c>
    </row>
    <row r="37" spans="1:13" ht="15.6" customHeight="1" x14ac:dyDescent="0.25">
      <c r="A37" s="58"/>
      <c r="B37" s="21">
        <v>441</v>
      </c>
      <c r="C37" s="24" t="s">
        <v>38</v>
      </c>
      <c r="D37" s="21" t="s">
        <v>18</v>
      </c>
      <c r="E37" s="21">
        <v>174</v>
      </c>
      <c r="F37" s="49">
        <v>95</v>
      </c>
      <c r="G37" s="47">
        <f t="shared" si="21"/>
        <v>16530</v>
      </c>
      <c r="H37" s="23">
        <v>83.25</v>
      </c>
      <c r="I37" s="47">
        <f t="shared" si="40"/>
        <v>14485.5</v>
      </c>
      <c r="J37" s="23">
        <v>82</v>
      </c>
      <c r="K37" s="47">
        <f t="shared" ref="K37" si="47">J37*$E37</f>
        <v>14268</v>
      </c>
      <c r="L37" s="23">
        <v>93</v>
      </c>
      <c r="M37" s="63">
        <f t="shared" ref="M37" si="48">L37*$E37</f>
        <v>16182</v>
      </c>
    </row>
    <row r="38" spans="1:13" ht="15.6" customHeight="1" x14ac:dyDescent="0.25">
      <c r="A38" s="58"/>
      <c r="B38" s="21">
        <v>614</v>
      </c>
      <c r="C38" s="24" t="s">
        <v>19</v>
      </c>
      <c r="D38" s="21" t="s">
        <v>20</v>
      </c>
      <c r="E38" s="21">
        <v>1</v>
      </c>
      <c r="F38" s="49">
        <v>750</v>
      </c>
      <c r="G38" s="47">
        <f t="shared" si="21"/>
        <v>750</v>
      </c>
      <c r="H38" s="23">
        <v>600</v>
      </c>
      <c r="I38" s="47">
        <f t="shared" si="40"/>
        <v>600</v>
      </c>
      <c r="J38" s="23">
        <v>500</v>
      </c>
      <c r="K38" s="47">
        <f t="shared" ref="K38" si="49">J38*$E38</f>
        <v>500</v>
      </c>
      <c r="L38" s="23">
        <v>1500</v>
      </c>
      <c r="M38" s="63">
        <f t="shared" ref="M38" si="50">L38*$E38</f>
        <v>1500</v>
      </c>
    </row>
    <row r="39" spans="1:13" ht="15.6" customHeight="1" x14ac:dyDescent="0.25">
      <c r="A39" s="58"/>
      <c r="B39" s="21"/>
      <c r="C39" s="52" t="s">
        <v>5</v>
      </c>
      <c r="D39" s="21"/>
      <c r="E39" s="21"/>
      <c r="F39" s="49"/>
      <c r="G39" s="61">
        <f>SUM(G34:G38)</f>
        <v>33857.5</v>
      </c>
      <c r="H39" s="23"/>
      <c r="I39" s="61">
        <f>SUM(I34:I38)</f>
        <v>28139</v>
      </c>
      <c r="J39" s="23"/>
      <c r="K39" s="61">
        <f>SUM(K34:K38)</f>
        <v>28218</v>
      </c>
      <c r="L39" s="23"/>
      <c r="M39" s="61">
        <f>SUM(M34:M38)</f>
        <v>33290.32</v>
      </c>
    </row>
    <row r="40" spans="1:13" ht="15.6" customHeight="1" x14ac:dyDescent="0.25">
      <c r="A40" s="59"/>
      <c r="B40" s="53"/>
      <c r="C40" s="54"/>
      <c r="D40" s="53"/>
      <c r="E40" s="53"/>
      <c r="F40" s="55"/>
      <c r="G40" s="56"/>
      <c r="H40" s="57"/>
      <c r="I40" s="56"/>
      <c r="J40" s="57"/>
      <c r="K40" s="56"/>
      <c r="L40" s="57"/>
      <c r="M40" s="64"/>
    </row>
    <row r="41" spans="1:13" ht="15.6" customHeight="1" x14ac:dyDescent="0.25">
      <c r="A41" s="58">
        <v>4</v>
      </c>
      <c r="B41" s="21"/>
      <c r="C41" s="52" t="s">
        <v>40</v>
      </c>
      <c r="D41" s="21"/>
      <c r="E41" s="21"/>
      <c r="F41" s="49"/>
      <c r="G41" s="47"/>
      <c r="H41" s="23"/>
      <c r="I41" s="47"/>
      <c r="J41" s="23"/>
      <c r="K41" s="47"/>
      <c r="L41" s="23"/>
      <c r="M41" s="63"/>
    </row>
    <row r="42" spans="1:13" ht="15.6" customHeight="1" x14ac:dyDescent="0.25">
      <c r="A42" s="58"/>
      <c r="B42" s="21">
        <v>203</v>
      </c>
      <c r="C42" s="24" t="s">
        <v>31</v>
      </c>
      <c r="D42" s="21" t="s">
        <v>41</v>
      </c>
      <c r="E42" s="21">
        <v>14</v>
      </c>
      <c r="F42" s="49">
        <v>85</v>
      </c>
      <c r="G42" s="47">
        <f t="shared" si="21"/>
        <v>1190</v>
      </c>
      <c r="H42" s="23">
        <v>38</v>
      </c>
      <c r="I42" s="47">
        <f t="shared" ref="I42:I49" si="51">H42*$E42</f>
        <v>532</v>
      </c>
      <c r="J42" s="23">
        <v>65</v>
      </c>
      <c r="K42" s="47">
        <f t="shared" ref="K42" si="52">J42*$E42</f>
        <v>910</v>
      </c>
      <c r="L42" s="23">
        <v>13</v>
      </c>
      <c r="M42" s="63">
        <f t="shared" ref="M42" si="53">L42*$E42</f>
        <v>182</v>
      </c>
    </row>
    <row r="43" spans="1:13" ht="15.6" customHeight="1" x14ac:dyDescent="0.25">
      <c r="A43" s="58"/>
      <c r="B43" s="21">
        <v>204</v>
      </c>
      <c r="C43" s="24" t="s">
        <v>33</v>
      </c>
      <c r="D43" s="21" t="s">
        <v>14</v>
      </c>
      <c r="E43" s="21">
        <v>51</v>
      </c>
      <c r="F43" s="49">
        <v>5</v>
      </c>
      <c r="G43" s="47">
        <f t="shared" si="21"/>
        <v>255</v>
      </c>
      <c r="H43" s="23">
        <v>2.5</v>
      </c>
      <c r="I43" s="47">
        <f t="shared" si="51"/>
        <v>127.5</v>
      </c>
      <c r="J43" s="23">
        <v>1</v>
      </c>
      <c r="K43" s="47">
        <f t="shared" ref="K43" si="54">J43*$E43</f>
        <v>51</v>
      </c>
      <c r="L43" s="23">
        <v>0.64</v>
      </c>
      <c r="M43" s="63">
        <f t="shared" ref="M43" si="55">L43*$E43</f>
        <v>32.64</v>
      </c>
    </row>
    <row r="44" spans="1:13" ht="15.6" customHeight="1" x14ac:dyDescent="0.25">
      <c r="A44" s="58"/>
      <c r="B44" s="21">
        <v>254</v>
      </c>
      <c r="C44" s="24" t="s">
        <v>52</v>
      </c>
      <c r="D44" s="21" t="s">
        <v>14</v>
      </c>
      <c r="E44" s="21">
        <v>26</v>
      </c>
      <c r="F44" s="49">
        <v>25</v>
      </c>
      <c r="G44" s="47">
        <f t="shared" si="21"/>
        <v>650</v>
      </c>
      <c r="H44" s="23">
        <v>2.1</v>
      </c>
      <c r="I44" s="47">
        <f t="shared" si="51"/>
        <v>54.6</v>
      </c>
      <c r="J44" s="23">
        <v>3</v>
      </c>
      <c r="K44" s="47">
        <f t="shared" ref="K44" si="56">J44*$E44</f>
        <v>78</v>
      </c>
      <c r="L44" s="23">
        <v>3</v>
      </c>
      <c r="M44" s="63">
        <f t="shared" ref="M44" si="57">L44*$E44</f>
        <v>78</v>
      </c>
    </row>
    <row r="45" spans="1:13" ht="15.6" customHeight="1" x14ac:dyDescent="0.25">
      <c r="A45" s="58"/>
      <c r="B45" s="21">
        <v>304</v>
      </c>
      <c r="C45" s="24" t="s">
        <v>42</v>
      </c>
      <c r="D45" s="21" t="s">
        <v>14</v>
      </c>
      <c r="E45" s="21">
        <v>51</v>
      </c>
      <c r="F45" s="49">
        <v>7</v>
      </c>
      <c r="G45" s="47">
        <f t="shared" si="21"/>
        <v>357</v>
      </c>
      <c r="H45" s="23">
        <v>10.75</v>
      </c>
      <c r="I45" s="47">
        <f t="shared" si="51"/>
        <v>548.25</v>
      </c>
      <c r="J45" s="23">
        <v>2</v>
      </c>
      <c r="K45" s="47">
        <f t="shared" ref="K45" si="58">J45*$E45</f>
        <v>102</v>
      </c>
      <c r="L45" s="23">
        <v>5.7</v>
      </c>
      <c r="M45" s="63">
        <f t="shared" ref="M45" si="59">L45*$E45</f>
        <v>290.7</v>
      </c>
    </row>
    <row r="46" spans="1:13" ht="15.6" customHeight="1" x14ac:dyDescent="0.25">
      <c r="A46" s="58"/>
      <c r="B46" s="21">
        <v>304</v>
      </c>
      <c r="C46" s="24" t="s">
        <v>43</v>
      </c>
      <c r="D46" s="21" t="s">
        <v>32</v>
      </c>
      <c r="E46" s="21">
        <v>9</v>
      </c>
      <c r="F46" s="49">
        <v>100</v>
      </c>
      <c r="G46" s="47">
        <f t="shared" si="21"/>
        <v>900</v>
      </c>
      <c r="H46" s="23">
        <v>47</v>
      </c>
      <c r="I46" s="47">
        <f t="shared" si="51"/>
        <v>423</v>
      </c>
      <c r="J46" s="23">
        <v>60</v>
      </c>
      <c r="K46" s="47">
        <f t="shared" ref="K46" si="60">J46*$E46</f>
        <v>540</v>
      </c>
      <c r="L46" s="23">
        <v>69.03</v>
      </c>
      <c r="M46" s="63">
        <f t="shared" ref="M46" si="61">L46*$E46</f>
        <v>621.27</v>
      </c>
    </row>
    <row r="47" spans="1:13" ht="15.6" customHeight="1" x14ac:dyDescent="0.25">
      <c r="A47" s="58"/>
      <c r="B47" s="21">
        <v>407</v>
      </c>
      <c r="C47" s="24" t="s">
        <v>44</v>
      </c>
      <c r="D47" s="21" t="s">
        <v>16</v>
      </c>
      <c r="E47" s="21">
        <v>5</v>
      </c>
      <c r="F47" s="49">
        <v>20</v>
      </c>
      <c r="G47" s="47">
        <f t="shared" si="21"/>
        <v>100</v>
      </c>
      <c r="H47" s="23">
        <v>4</v>
      </c>
      <c r="I47" s="47">
        <f t="shared" si="51"/>
        <v>20</v>
      </c>
      <c r="J47" s="23">
        <v>5</v>
      </c>
      <c r="K47" s="47">
        <f t="shared" ref="K47" si="62">J47*$E47</f>
        <v>25</v>
      </c>
      <c r="L47" s="23">
        <v>5.39</v>
      </c>
      <c r="M47" s="63">
        <f t="shared" ref="M47" si="63">L47*$E47</f>
        <v>26.95</v>
      </c>
    </row>
    <row r="48" spans="1:13" ht="15.6" customHeight="1" x14ac:dyDescent="0.25">
      <c r="A48" s="58"/>
      <c r="B48" s="21">
        <v>441</v>
      </c>
      <c r="C48" s="24" t="s">
        <v>38</v>
      </c>
      <c r="D48" s="21" t="s">
        <v>18</v>
      </c>
      <c r="E48" s="21">
        <v>6</v>
      </c>
      <c r="F48" s="49">
        <v>200</v>
      </c>
      <c r="G48" s="47">
        <f t="shared" si="21"/>
        <v>1200</v>
      </c>
      <c r="H48" s="23">
        <v>83.25</v>
      </c>
      <c r="I48" s="47">
        <f t="shared" si="51"/>
        <v>499.5</v>
      </c>
      <c r="J48" s="23">
        <v>82</v>
      </c>
      <c r="K48" s="47">
        <f t="shared" ref="K48" si="64">J48*$E48</f>
        <v>492</v>
      </c>
      <c r="L48" s="23">
        <v>93</v>
      </c>
      <c r="M48" s="63">
        <f t="shared" ref="M48" si="65">L48*$E48</f>
        <v>558</v>
      </c>
    </row>
    <row r="49" spans="1:13" ht="15.6" customHeight="1" x14ac:dyDescent="0.25">
      <c r="A49" s="58"/>
      <c r="B49" s="21">
        <v>441</v>
      </c>
      <c r="C49" s="24" t="s">
        <v>37</v>
      </c>
      <c r="D49" s="21" t="s">
        <v>18</v>
      </c>
      <c r="E49" s="21">
        <v>8</v>
      </c>
      <c r="F49" s="49">
        <v>200</v>
      </c>
      <c r="G49" s="47">
        <f t="shared" si="21"/>
        <v>1600</v>
      </c>
      <c r="H49" s="23">
        <v>87.5</v>
      </c>
      <c r="I49" s="47">
        <f t="shared" si="51"/>
        <v>700</v>
      </c>
      <c r="J49" s="23">
        <v>78</v>
      </c>
      <c r="K49" s="47">
        <f t="shared" ref="K49" si="66">J49*$E49</f>
        <v>624</v>
      </c>
      <c r="L49" s="23">
        <v>92</v>
      </c>
      <c r="M49" s="63">
        <f t="shared" ref="M49" si="67">L49*$E49</f>
        <v>736</v>
      </c>
    </row>
    <row r="50" spans="1:13" ht="15.6" customHeight="1" x14ac:dyDescent="0.25">
      <c r="A50" s="58"/>
      <c r="B50" s="21"/>
      <c r="C50" s="52" t="s">
        <v>5</v>
      </c>
      <c r="D50" s="21"/>
      <c r="E50" s="21"/>
      <c r="F50" s="49"/>
      <c r="G50" s="61">
        <f>SUM(G42:G49)</f>
        <v>6252</v>
      </c>
      <c r="H50" s="23"/>
      <c r="I50" s="61">
        <f>SUM(I42:I49)</f>
        <v>2904.85</v>
      </c>
      <c r="J50" s="23"/>
      <c r="K50" s="61">
        <f>SUM(K42:K49)</f>
        <v>2822</v>
      </c>
      <c r="L50" s="23"/>
      <c r="M50" s="61">
        <f>SUM(M42:M49)</f>
        <v>2525.56</v>
      </c>
    </row>
    <row r="51" spans="1:13" ht="15.6" customHeight="1" x14ac:dyDescent="0.25">
      <c r="A51" s="59"/>
      <c r="B51" s="53"/>
      <c r="C51" s="54"/>
      <c r="D51" s="53"/>
      <c r="E51" s="53"/>
      <c r="F51" s="55"/>
      <c r="G51" s="56"/>
      <c r="H51" s="57"/>
      <c r="I51" s="56"/>
      <c r="J51" s="57"/>
      <c r="K51" s="56"/>
      <c r="L51" s="57"/>
      <c r="M51" s="64"/>
    </row>
    <row r="52" spans="1:13" ht="15.6" customHeight="1" thickBot="1" x14ac:dyDescent="0.3">
      <c r="A52" s="58"/>
      <c r="B52" s="21"/>
      <c r="C52" s="52" t="s">
        <v>45</v>
      </c>
      <c r="D52" s="21"/>
      <c r="E52" s="21"/>
      <c r="F52" s="49"/>
      <c r="G52" s="51">
        <f>G50+G39+G31+G18</f>
        <v>190695</v>
      </c>
      <c r="H52" s="23"/>
      <c r="I52" s="51">
        <f>I50+I39+I31+I18</f>
        <v>154613.19999999998</v>
      </c>
      <c r="J52" s="23"/>
      <c r="K52" s="51">
        <f>K50+K39+K31+K18</f>
        <v>160402.25</v>
      </c>
      <c r="L52" s="23"/>
      <c r="M52" s="51">
        <f>M50+M39+M31+M18</f>
        <v>179674.22</v>
      </c>
    </row>
    <row r="53" spans="1:13" ht="15.6" customHeight="1" thickTop="1" x14ac:dyDescent="0.25">
      <c r="A53" s="59"/>
      <c r="B53" s="53"/>
      <c r="C53" s="54"/>
      <c r="D53" s="53"/>
      <c r="E53" s="53"/>
      <c r="F53" s="55"/>
      <c r="G53" s="56"/>
      <c r="H53" s="57"/>
      <c r="I53" s="56"/>
      <c r="J53" s="57"/>
      <c r="K53" s="56"/>
      <c r="L53" s="57"/>
      <c r="M53" s="64"/>
    </row>
    <row r="54" spans="1:13" ht="15.6" customHeight="1" x14ac:dyDescent="0.25">
      <c r="A54" s="50" t="s">
        <v>46</v>
      </c>
      <c r="B54" s="21"/>
      <c r="C54" s="24"/>
      <c r="D54" s="21"/>
      <c r="E54" s="21"/>
      <c r="F54" s="49"/>
      <c r="G54" s="47"/>
      <c r="H54" s="23"/>
      <c r="I54" s="47"/>
      <c r="J54" s="23"/>
      <c r="K54" s="47"/>
      <c r="L54" s="23"/>
      <c r="M54" s="63"/>
    </row>
    <row r="55" spans="1:13" ht="15.6" customHeight="1" x14ac:dyDescent="0.25">
      <c r="A55" s="58" t="s">
        <v>47</v>
      </c>
      <c r="B55" s="21"/>
      <c r="C55" s="52" t="s">
        <v>48</v>
      </c>
      <c r="D55" s="21"/>
      <c r="E55" s="21"/>
      <c r="F55" s="49"/>
      <c r="G55" s="47"/>
      <c r="H55" s="23"/>
      <c r="I55" s="47"/>
      <c r="J55" s="23"/>
      <c r="K55" s="47"/>
      <c r="L55" s="23"/>
      <c r="M55" s="63"/>
    </row>
    <row r="56" spans="1:13" ht="15.6" customHeight="1" x14ac:dyDescent="0.25">
      <c r="A56" s="58"/>
      <c r="B56" s="21">
        <v>203</v>
      </c>
      <c r="C56" s="24" t="s">
        <v>31</v>
      </c>
      <c r="D56" s="21" t="s">
        <v>41</v>
      </c>
      <c r="E56" s="21">
        <v>18</v>
      </c>
      <c r="F56" s="49">
        <v>85</v>
      </c>
      <c r="G56" s="47">
        <f t="shared" si="21"/>
        <v>1530</v>
      </c>
      <c r="H56" s="23">
        <v>38</v>
      </c>
      <c r="I56" s="47">
        <f t="shared" ref="I56:I62" si="68">H56*$E56</f>
        <v>684</v>
      </c>
      <c r="J56" s="23">
        <v>52</v>
      </c>
      <c r="K56" s="47">
        <f t="shared" ref="K56" si="69">J56*$E56</f>
        <v>936</v>
      </c>
      <c r="L56" s="23">
        <v>13</v>
      </c>
      <c r="M56" s="63">
        <f t="shared" ref="M56" si="70">L56*$E56</f>
        <v>234</v>
      </c>
    </row>
    <row r="57" spans="1:13" ht="15.6" customHeight="1" x14ac:dyDescent="0.25">
      <c r="A57" s="58"/>
      <c r="B57" s="21">
        <v>204</v>
      </c>
      <c r="C57" s="24" t="s">
        <v>33</v>
      </c>
      <c r="D57" s="21" t="s">
        <v>14</v>
      </c>
      <c r="E57" s="21">
        <v>65</v>
      </c>
      <c r="F57" s="49">
        <v>5</v>
      </c>
      <c r="G57" s="47">
        <f t="shared" si="21"/>
        <v>325</v>
      </c>
      <c r="H57" s="23">
        <v>2.5</v>
      </c>
      <c r="I57" s="47">
        <f t="shared" si="68"/>
        <v>162.5</v>
      </c>
      <c r="J57" s="23">
        <v>1</v>
      </c>
      <c r="K57" s="47">
        <f t="shared" ref="K57" si="71">J57*$E57</f>
        <v>65</v>
      </c>
      <c r="L57" s="23">
        <v>0.64</v>
      </c>
      <c r="M57" s="63">
        <f t="shared" ref="M57" si="72">L57*$E57</f>
        <v>41.6</v>
      </c>
    </row>
    <row r="58" spans="1:13" ht="15.6" customHeight="1" x14ac:dyDescent="0.25">
      <c r="A58" s="58"/>
      <c r="B58" s="21">
        <v>304</v>
      </c>
      <c r="C58" s="24" t="s">
        <v>42</v>
      </c>
      <c r="D58" s="21" t="s">
        <v>14</v>
      </c>
      <c r="E58" s="21">
        <v>389</v>
      </c>
      <c r="F58" s="49">
        <v>7</v>
      </c>
      <c r="G58" s="47">
        <f t="shared" si="21"/>
        <v>2723</v>
      </c>
      <c r="H58" s="23">
        <v>4.25</v>
      </c>
      <c r="I58" s="47">
        <f t="shared" si="68"/>
        <v>1653.25</v>
      </c>
      <c r="J58" s="23">
        <v>2</v>
      </c>
      <c r="K58" s="47">
        <f t="shared" ref="K58" si="73">J58*$E58</f>
        <v>778</v>
      </c>
      <c r="L58" s="23">
        <v>5.7</v>
      </c>
      <c r="M58" s="63">
        <f t="shared" ref="M58" si="74">L58*$E58</f>
        <v>2217.3000000000002</v>
      </c>
    </row>
    <row r="59" spans="1:13" ht="15.6" customHeight="1" x14ac:dyDescent="0.25">
      <c r="A59" s="58"/>
      <c r="B59" s="21">
        <v>304</v>
      </c>
      <c r="C59" s="24" t="s">
        <v>43</v>
      </c>
      <c r="D59" s="21" t="s">
        <v>32</v>
      </c>
      <c r="E59" s="21">
        <v>11</v>
      </c>
      <c r="F59" s="49">
        <v>100</v>
      </c>
      <c r="G59" s="47">
        <f t="shared" si="21"/>
        <v>1100</v>
      </c>
      <c r="H59" s="23">
        <v>47</v>
      </c>
      <c r="I59" s="47">
        <f t="shared" si="68"/>
        <v>517</v>
      </c>
      <c r="J59" s="23">
        <v>60</v>
      </c>
      <c r="K59" s="47">
        <f t="shared" ref="K59" si="75">J59*$E59</f>
        <v>660</v>
      </c>
      <c r="L59" s="23">
        <v>69.03</v>
      </c>
      <c r="M59" s="63">
        <f t="shared" ref="M59" si="76">L59*$E59</f>
        <v>759.33</v>
      </c>
    </row>
    <row r="60" spans="1:13" ht="15.6" customHeight="1" x14ac:dyDescent="0.25">
      <c r="A60" s="58"/>
      <c r="B60" s="21">
        <v>407</v>
      </c>
      <c r="C60" s="24" t="s">
        <v>44</v>
      </c>
      <c r="D60" s="21" t="s">
        <v>16</v>
      </c>
      <c r="E60" s="21">
        <v>25</v>
      </c>
      <c r="F60" s="49">
        <v>15</v>
      </c>
      <c r="G60" s="47">
        <f t="shared" si="21"/>
        <v>375</v>
      </c>
      <c r="H60" s="23">
        <v>4</v>
      </c>
      <c r="I60" s="47">
        <f t="shared" si="68"/>
        <v>100</v>
      </c>
      <c r="J60" s="23">
        <v>5</v>
      </c>
      <c r="K60" s="47">
        <f t="shared" ref="K60" si="77">J60*$E60</f>
        <v>125</v>
      </c>
      <c r="L60" s="23">
        <v>5.39</v>
      </c>
      <c r="M60" s="63">
        <f t="shared" ref="M60" si="78">L60*$E60</f>
        <v>134.75</v>
      </c>
    </row>
    <row r="61" spans="1:13" ht="15.6" customHeight="1" x14ac:dyDescent="0.25">
      <c r="A61" s="58"/>
      <c r="B61" s="21">
        <v>441</v>
      </c>
      <c r="C61" s="24" t="s">
        <v>38</v>
      </c>
      <c r="D61" s="21" t="s">
        <v>18</v>
      </c>
      <c r="E61" s="21">
        <v>34</v>
      </c>
      <c r="F61" s="49">
        <v>95</v>
      </c>
      <c r="G61" s="47">
        <f t="shared" si="21"/>
        <v>3230</v>
      </c>
      <c r="H61" s="23">
        <v>83.25</v>
      </c>
      <c r="I61" s="47">
        <f t="shared" si="68"/>
        <v>2830.5</v>
      </c>
      <c r="J61" s="23">
        <v>82</v>
      </c>
      <c r="K61" s="47">
        <f t="shared" ref="K61" si="79">J61*$E61</f>
        <v>2788</v>
      </c>
      <c r="L61" s="23">
        <v>93</v>
      </c>
      <c r="M61" s="63">
        <f t="shared" ref="M61" si="80">L61*$E61</f>
        <v>3162</v>
      </c>
    </row>
    <row r="62" spans="1:13" ht="15.6" customHeight="1" x14ac:dyDescent="0.25">
      <c r="A62" s="58"/>
      <c r="B62" s="21">
        <v>441</v>
      </c>
      <c r="C62" s="24" t="s">
        <v>37</v>
      </c>
      <c r="D62" s="21" t="s">
        <v>18</v>
      </c>
      <c r="E62" s="21">
        <v>58</v>
      </c>
      <c r="F62" s="49">
        <v>95</v>
      </c>
      <c r="G62" s="47">
        <f t="shared" si="21"/>
        <v>5510</v>
      </c>
      <c r="H62" s="23">
        <v>87.5</v>
      </c>
      <c r="I62" s="47">
        <f t="shared" si="68"/>
        <v>5075</v>
      </c>
      <c r="J62" s="23">
        <v>78</v>
      </c>
      <c r="K62" s="47">
        <f t="shared" ref="K62" si="81">J62*$E62</f>
        <v>4524</v>
      </c>
      <c r="L62" s="23">
        <v>92</v>
      </c>
      <c r="M62" s="63">
        <f t="shared" ref="M62" si="82">L62*$E62</f>
        <v>5336</v>
      </c>
    </row>
    <row r="63" spans="1:13" ht="15.6" customHeight="1" x14ac:dyDescent="0.25">
      <c r="A63" s="58"/>
      <c r="B63" s="21"/>
      <c r="C63" s="52" t="s">
        <v>5</v>
      </c>
      <c r="D63" s="21"/>
      <c r="E63" s="21"/>
      <c r="F63" s="49"/>
      <c r="G63" s="61">
        <f>SUM(G56:G62)</f>
        <v>14793</v>
      </c>
      <c r="H63" s="23"/>
      <c r="I63" s="61">
        <f>SUM(I56:I62)</f>
        <v>11022.25</v>
      </c>
      <c r="J63" s="23"/>
      <c r="K63" s="61">
        <f>SUM(K56:K62)</f>
        <v>9876</v>
      </c>
      <c r="L63" s="23"/>
      <c r="M63" s="61">
        <f>SUM(M56:M62)</f>
        <v>11884.98</v>
      </c>
    </row>
    <row r="64" spans="1:13" ht="15.6" customHeight="1" x14ac:dyDescent="0.25">
      <c r="A64" s="59"/>
      <c r="B64" s="62"/>
      <c r="C64" s="54"/>
      <c r="D64" s="53"/>
      <c r="E64" s="53"/>
      <c r="F64" s="55"/>
      <c r="G64" s="56"/>
      <c r="H64" s="57"/>
      <c r="I64" s="56"/>
      <c r="J64" s="57"/>
      <c r="K64" s="56"/>
      <c r="L64" s="57"/>
      <c r="M64" s="64"/>
    </row>
    <row r="65" spans="1:13" ht="15.6" customHeight="1" thickBot="1" x14ac:dyDescent="0.3">
      <c r="A65" s="58"/>
      <c r="B65" s="25"/>
      <c r="C65" s="52" t="s">
        <v>49</v>
      </c>
      <c r="D65" s="21"/>
      <c r="E65" s="21"/>
      <c r="F65" s="49"/>
      <c r="G65" s="51">
        <f>SUM(G63)</f>
        <v>14793</v>
      </c>
      <c r="H65" s="23"/>
      <c r="I65" s="51">
        <f>SUM(I63)</f>
        <v>11022.25</v>
      </c>
      <c r="J65" s="23"/>
      <c r="K65" s="51">
        <f>SUM(K63)</f>
        <v>9876</v>
      </c>
      <c r="L65" s="23"/>
      <c r="M65" s="51">
        <f>SUM(M63)</f>
        <v>11884.98</v>
      </c>
    </row>
    <row r="66" spans="1:13" ht="15.6" customHeight="1" thickTop="1" x14ac:dyDescent="0.25">
      <c r="A66" s="59"/>
      <c r="B66" s="53"/>
      <c r="C66" s="54"/>
      <c r="D66" s="53"/>
      <c r="E66" s="53"/>
      <c r="F66" s="55"/>
      <c r="G66" s="56"/>
      <c r="H66" s="57"/>
      <c r="I66" s="56"/>
      <c r="J66" s="57"/>
      <c r="K66" s="56"/>
      <c r="L66" s="57"/>
      <c r="M66" s="64"/>
    </row>
    <row r="67" spans="1:13" ht="15.6" customHeight="1" thickBot="1" x14ac:dyDescent="0.3">
      <c r="A67" s="58"/>
      <c r="B67" s="21"/>
      <c r="C67" s="52" t="s">
        <v>50</v>
      </c>
      <c r="D67" s="21"/>
      <c r="E67" s="21"/>
      <c r="F67" s="49"/>
      <c r="G67" s="51">
        <f>G65+G52</f>
        <v>205488</v>
      </c>
      <c r="H67" s="23"/>
      <c r="I67" s="51">
        <f>I65+I52</f>
        <v>165635.44999999998</v>
      </c>
      <c r="J67" s="23"/>
      <c r="K67" s="51">
        <f>K65+K52</f>
        <v>170278.25</v>
      </c>
      <c r="L67" s="23"/>
      <c r="M67" s="51">
        <f>M65+M52</f>
        <v>191559.2</v>
      </c>
    </row>
    <row r="68" spans="1:13" ht="12.75" customHeight="1" thickTop="1" x14ac:dyDescent="0.25">
      <c r="A68" s="7"/>
      <c r="B68" s="28"/>
      <c r="C68" s="29"/>
      <c r="D68" s="30"/>
      <c r="E68" s="31"/>
      <c r="F68" s="32"/>
      <c r="G68" s="32"/>
      <c r="H68" s="29"/>
      <c r="I68" s="32"/>
      <c r="J68" s="29"/>
      <c r="K68" s="32"/>
      <c r="L68" s="29"/>
      <c r="M68" s="32"/>
    </row>
    <row r="69" spans="1:13" x14ac:dyDescent="0.25">
      <c r="C69" s="26"/>
      <c r="H69" s="35"/>
      <c r="I69" s="36"/>
      <c r="J69" s="35"/>
      <c r="K69" s="36"/>
      <c r="L69" s="35"/>
      <c r="M69" s="36"/>
    </row>
    <row r="70" spans="1:13" ht="16.5" x14ac:dyDescent="0.3">
      <c r="B70" s="37"/>
      <c r="C70" s="27"/>
      <c r="D70" s="33"/>
      <c r="E70" s="33"/>
      <c r="F70" s="33"/>
      <c r="G70" s="38"/>
      <c r="H70" s="39"/>
      <c r="I70" s="40"/>
      <c r="J70" s="39"/>
      <c r="K70" s="40"/>
      <c r="L70" s="39"/>
      <c r="M70" s="40"/>
    </row>
    <row r="71" spans="1:13" x14ac:dyDescent="0.25">
      <c r="B71" s="41"/>
      <c r="C71" s="33"/>
      <c r="D71" s="33"/>
      <c r="E71" s="33"/>
      <c r="F71" s="33"/>
      <c r="G71" s="36"/>
      <c r="H71" s="35"/>
      <c r="I71" s="35"/>
      <c r="J71" s="35"/>
      <c r="K71" s="35"/>
      <c r="L71" s="35"/>
      <c r="M71" s="35"/>
    </row>
    <row r="72" spans="1:13" x14ac:dyDescent="0.25">
      <c r="C72" s="1" t="s">
        <v>0</v>
      </c>
      <c r="G72" s="35"/>
      <c r="H72" s="35"/>
      <c r="I72" s="35"/>
      <c r="J72" s="35"/>
      <c r="K72" s="35"/>
      <c r="L72" s="35"/>
      <c r="M72" s="35"/>
    </row>
    <row r="73" spans="1:13" x14ac:dyDescent="0.25">
      <c r="B73" s="34" t="s">
        <v>0</v>
      </c>
      <c r="G73" s="35"/>
      <c r="H73" s="35"/>
      <c r="I73" s="35"/>
      <c r="J73" s="35"/>
      <c r="K73" s="35"/>
      <c r="L73" s="35"/>
      <c r="M73" s="35"/>
    </row>
    <row r="74" spans="1:13" x14ac:dyDescent="0.25">
      <c r="G74" s="35"/>
      <c r="H74" s="35"/>
      <c r="I74" s="35"/>
      <c r="J74" s="35"/>
      <c r="K74" s="35"/>
      <c r="L74" s="35"/>
      <c r="M74" s="35"/>
    </row>
    <row r="75" spans="1:13" x14ac:dyDescent="0.25">
      <c r="B75" s="1"/>
      <c r="G75" s="42"/>
      <c r="H75" s="42"/>
      <c r="I75" s="42"/>
      <c r="J75" s="42"/>
      <c r="K75" s="42"/>
      <c r="L75" s="42"/>
      <c r="M75" s="42"/>
    </row>
    <row r="76" spans="1:13" ht="14.25" x14ac:dyDescent="0.3">
      <c r="B76" s="43"/>
      <c r="G76" s="44" t="s">
        <v>0</v>
      </c>
      <c r="H76" s="42"/>
      <c r="I76" s="42"/>
      <c r="J76" s="42"/>
      <c r="K76" s="42"/>
      <c r="L76" s="42"/>
      <c r="M76" s="42"/>
    </row>
    <row r="78" spans="1:13" x14ac:dyDescent="0.25">
      <c r="B78" s="37"/>
      <c r="C78" s="33"/>
      <c r="D78" s="33"/>
      <c r="E78" s="33"/>
      <c r="F78" s="33"/>
      <c r="G78" s="45"/>
    </row>
    <row r="79" spans="1:13" x14ac:dyDescent="0.25">
      <c r="B79" s="37"/>
      <c r="C79" s="33"/>
      <c r="D79" s="33"/>
      <c r="E79" s="33"/>
      <c r="F79" s="33"/>
      <c r="G79" s="45"/>
    </row>
    <row r="80" spans="1:13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ht="14.25" x14ac:dyDescent="0.3">
      <c r="B90" s="46" t="s">
        <v>0</v>
      </c>
    </row>
  </sheetData>
  <customSheetViews>
    <customSheetView guid="{F9BDD4E4-0477-11D3-9BBE-00104B7B564E}" showRuler="0">
      <selection activeCell="F19" sqref="F18:F19"/>
      <pageMargins left="0.1" right="0.1" top="1" bottom="1" header="0.5" footer="0.5"/>
      <pageSetup paperSize="5" scale="90" orientation="landscape" verticalDpi="300" r:id="rId1"/>
      <headerFooter alignWithMargins="0"/>
    </customSheetView>
  </customSheetViews>
  <mergeCells count="5">
    <mergeCell ref="L3:M4"/>
    <mergeCell ref="F4:G4"/>
    <mergeCell ref="B1:G3"/>
    <mergeCell ref="H3:I4"/>
    <mergeCell ref="J3:K4"/>
  </mergeCells>
  <phoneticPr fontId="0" type="noConversion"/>
  <pageMargins left="0.25" right="0.25" top="0.5" bottom="0.5" header="0.5" footer="0.5"/>
  <pageSetup scale="4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Choice One Engineering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Megan Bornhorst</cp:lastModifiedBy>
  <cp:lastPrinted>2018-03-08T17:44:37Z</cp:lastPrinted>
  <dcterms:created xsi:type="dcterms:W3CDTF">1996-09-03T20:46:08Z</dcterms:created>
  <dcterms:modified xsi:type="dcterms:W3CDTF">2018-03-08T17:44:43Z</dcterms:modified>
</cp:coreProperties>
</file>